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'ЗФ'!$12:$13</definedName>
    <definedName name="_xlnm.Print_Area" localSheetId="0">'ЗФ'!$A$1:$E$100</definedName>
    <definedName name="_xlnm.Print_Area" localSheetId="1">'СФ'!$A$1:$E$37</definedName>
  </definedNames>
  <calcPr fullCalcOnLoad="1"/>
</workbook>
</file>

<file path=xl/sharedStrings.xml><?xml version="1.0" encoding="utf-8"?>
<sst xmlns="http://schemas.openxmlformats.org/spreadsheetml/2006/main" count="139" uniqueCount="127">
  <si>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</si>
  <si>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</si>
  <si>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</si>
  <si>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</si>
  <si>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</si>
  <si>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</si>
  <si>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</si>
  <si>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</si>
  <si>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</si>
  <si>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</si>
  <si>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</si>
  <si>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</si>
  <si>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</si>
  <si>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</si>
  <si>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</si>
  <si>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</si>
  <si>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</si>
  <si>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</si>
  <si>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</si>
  <si>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</si>
  <si>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</si>
  <si>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</si>
  <si>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</si>
  <si>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</si>
  <si>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</si>
  <si>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</si>
  <si>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</si>
  <si>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</si>
  <si>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</si>
  <si>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</si>
  <si>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</si>
  <si>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</si>
  <si>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</si>
  <si>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</si>
  <si>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</si>
  <si>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</si>
  <si>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</si>
  <si>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</si>
  <si>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</si>
  <si>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</si>
  <si>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</si>
  <si>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</si>
  <si>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</si>
  <si>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</si>
  <si>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</si>
  <si>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</si>
  <si>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</si>
  <si>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</si>
  <si>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</si>
  <si>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</si>
  <si>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</si>
  <si>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</si>
  <si>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</si>
  <si>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</si>
  <si>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</si>
  <si>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</si>
  <si>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</si>
  <si>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</si>
  <si>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</si>
  <si>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</si>
  <si>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</si>
  <si>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</si>
  <si>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</si>
  <si>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</si>
  <si>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</si>
  <si>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</si>
  <si>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</si>
  <si>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</si>
  <si>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</si>
  <si>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</si>
  <si>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</si>
  <si>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</si>
  <si>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</si>
  <si>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</si>
  <si>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</si>
  <si>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</si>
  <si>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</si>
  <si>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</si>
  <si>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</si>
  <si>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</si>
  <si>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</si>
  <si>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</si>
  <si>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</si>
  <si>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</si>
  <si>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</si>
  <si>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</si>
  <si>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</si>
  <si>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</si>
  <si>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</si>
  <si>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</si>
  <si>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</si>
  <si>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</si>
  <si>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</si>
  <si>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</si>
  <si>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</si>
  <si>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</si>
  <si>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</si>
  <si>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</si>
  <si>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</si>
  <si>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__.__.2021 № __/_____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</si>
  <si>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</si>
  <si>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</si>
  <si>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</si>
  <si>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</si>
  <si>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</si>
  <si>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</si>
  <si>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</si>
  <si>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</si>
  <si>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</si>
  <si>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</si>
  <si>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</si>
  <si>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</si>
  <si>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</si>
  <si>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за січень - березень 2021 року</t>
  </si>
  <si>
    <t xml:space="preserve">про виконання загального фонду бюджету Нетішинської міської ТГ </t>
  </si>
  <si>
    <t xml:space="preserve">Затверджено на 2021 рік з урахуванням змін </t>
  </si>
  <si>
    <t>Виконано за січень - березень 2021 року</t>
  </si>
  <si>
    <t>У відсотках до показників, затверджених на 2021 рік з урахуванням змін</t>
  </si>
  <si>
    <t>Найменування доходів</t>
  </si>
  <si>
    <t>ЗАТВЕРДЖЕНО</t>
  </si>
  <si>
    <t>VIIІ скликання</t>
  </si>
  <si>
    <t>Секретар міської ради</t>
  </si>
  <si>
    <t>Іван РОМАНЮК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</si>
  <si>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</si>
  <si>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</si>
  <si>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</si>
  <si>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Рішення ___________ сесії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</si>
</sst>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23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SheetLayoutView="100" workbookViewId="0" topLeftCell="A1">
      <selection activeCell="A7" sqref="A7:E7"/>
    </sheetView>
  </sheetViews>
  <sheetFormatPr defaultColWidth="9.1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96" t="s">
        <v>112</v>
      </c>
      <c r="D1" s="96"/>
      <c r="E1" s="45"/>
      <c r="F1" s="45"/>
    </row>
    <row r="2" spans="2:6" ht="16.5">
      <c r="B2" s="44"/>
      <c r="C2" s="58" t="s">
        <v>119</v>
      </c>
      <c r="D2" s="58"/>
      <c r="E2" s="58"/>
      <c r="F2" s="58"/>
    </row>
    <row r="3" spans="2:6" ht="15.75" customHeight="1">
      <c r="B3" s="44"/>
      <c r="C3" s="58" t="s">
        <v>126</v>
      </c>
      <c r="D3" s="58"/>
      <c r="E3" s="58"/>
      <c r="F3" s="58"/>
    </row>
    <row r="4" spans="2:6" ht="15.75" customHeight="1">
      <c r="B4" s="44"/>
      <c r="C4" s="96" t="s">
        <v>111</v>
      </c>
      <c r="D4" s="96"/>
      <c r="E4" s="96"/>
      <c r="F4" s="96"/>
    </row>
    <row r="5" spans="2:6" ht="15.75" customHeight="1">
      <c r="B5" s="44"/>
      <c r="C5" s="94" t="s">
        <v>120</v>
      </c>
      <c r="D5" s="94"/>
      <c r="E5" s="94"/>
      <c r="F5" s="94"/>
    </row>
    <row r="6" spans="2:6" ht="18.75" customHeight="1">
      <c r="B6" s="44"/>
      <c r="C6" s="58" t="s">
        <v>99</v>
      </c>
      <c r="D6" s="58"/>
      <c r="E6" s="58"/>
      <c r="F6" s="58"/>
    </row>
    <row r="7" spans="1:5" ht="16.5">
      <c r="A7" s="98" t="s">
        <v>33</v>
      </c>
      <c r="B7" s="99"/>
      <c r="C7" s="99"/>
      <c r="D7" s="99"/>
      <c r="E7" s="99"/>
    </row>
    <row r="8" spans="1:5" ht="16.5">
      <c r="A8" s="98" t="s">
        <v>114</v>
      </c>
      <c r="B8" s="99"/>
      <c r="C8" s="99"/>
      <c r="D8" s="99"/>
      <c r="E8" s="99"/>
    </row>
    <row r="9" spans="1:5" ht="16.5">
      <c r="A9" s="98" t="s">
        <v>113</v>
      </c>
      <c r="B9" s="100"/>
      <c r="C9" s="100"/>
      <c r="D9" s="100"/>
      <c r="E9" s="100"/>
    </row>
    <row r="10" spans="1:5" ht="16.5">
      <c r="A10" s="92"/>
      <c r="B10" s="35"/>
      <c r="C10" s="35"/>
      <c r="D10" s="35"/>
      <c r="E10" s="35"/>
    </row>
    <row r="11" spans="1:5" ht="18" customHeight="1">
      <c r="A11" s="101" t="s">
        <v>124</v>
      </c>
      <c r="B11" s="102"/>
      <c r="C11" s="103"/>
      <c r="D11" s="103"/>
      <c r="E11" s="50" t="s">
        <v>34</v>
      </c>
    </row>
    <row r="12" spans="1:5" ht="12.75" customHeight="1">
      <c r="A12" s="104" t="s">
        <v>31</v>
      </c>
      <c r="B12" s="104" t="s">
        <v>118</v>
      </c>
      <c r="C12" s="97" t="s">
        <v>115</v>
      </c>
      <c r="D12" s="97" t="s">
        <v>116</v>
      </c>
      <c r="E12" s="97" t="s">
        <v>117</v>
      </c>
    </row>
    <row r="13" spans="1:5" ht="74.25" customHeight="1">
      <c r="A13" s="104"/>
      <c r="B13" s="104"/>
      <c r="C13" s="97"/>
      <c r="D13" s="97"/>
      <c r="E13" s="97"/>
    </row>
    <row r="14" spans="1:5" ht="12.75">
      <c r="A14" s="9">
        <v>10000000</v>
      </c>
      <c r="B14" s="10" t="s">
        <v>64</v>
      </c>
      <c r="C14" s="17">
        <f>C15+C23+C30+C36</f>
        <v>397405000</v>
      </c>
      <c r="D14" s="17">
        <f>D15+D23+D30+D36</f>
        <v>112595853.05999999</v>
      </c>
      <c r="E14" s="19">
        <f aca="true" t="shared" si="0" ref="E14:E45">+D14/C14*100</f>
        <v>28.332772124155454</v>
      </c>
    </row>
    <row r="15" spans="1:5" ht="25.5">
      <c r="A15" s="11">
        <v>11000000</v>
      </c>
      <c r="B15" s="10" t="s">
        <v>62</v>
      </c>
      <c r="C15" s="17">
        <f>C16+C21</f>
        <v>327538100</v>
      </c>
      <c r="D15" s="17">
        <f>D16+D21</f>
        <v>95672149.79999998</v>
      </c>
      <c r="E15" s="19">
        <f t="shared" si="0"/>
        <v>29.209472058365115</v>
      </c>
    </row>
    <row r="16" spans="1:5" ht="12.75">
      <c r="A16" s="52">
        <v>110100000</v>
      </c>
      <c r="B16" s="10" t="s">
        <v>63</v>
      </c>
      <c r="C16" s="17">
        <f>SUM(C17:C20)</f>
        <v>327330000</v>
      </c>
      <c r="D16" s="17">
        <f>SUM(D17:D20)</f>
        <v>95497483.79999998</v>
      </c>
      <c r="E16" s="19">
        <f t="shared" si="0"/>
        <v>29.174681147465854</v>
      </c>
    </row>
    <row r="17" spans="1:5" ht="25.5">
      <c r="A17" s="12">
        <v>11010100</v>
      </c>
      <c r="B17" s="34" t="s">
        <v>32</v>
      </c>
      <c r="C17" s="18">
        <v>308689900</v>
      </c>
      <c r="D17" s="18">
        <v>91888606.88</v>
      </c>
      <c r="E17" s="20">
        <f t="shared" si="0"/>
        <v>29.767286483943916</v>
      </c>
    </row>
    <row r="18" spans="1:5" ht="51">
      <c r="A18" s="12">
        <v>11010200</v>
      </c>
      <c r="B18" s="34" t="s">
        <v>1</v>
      </c>
      <c r="C18" s="18">
        <v>15846100</v>
      </c>
      <c r="D18" s="18">
        <v>2870329.78</v>
      </c>
      <c r="E18" s="20">
        <f t="shared" si="0"/>
        <v>18.113793173083597</v>
      </c>
    </row>
    <row r="19" spans="1:5" ht="25.5">
      <c r="A19" s="12">
        <v>11010400</v>
      </c>
      <c r="B19" s="34" t="s">
        <v>2</v>
      </c>
      <c r="C19" s="18">
        <v>1913200</v>
      </c>
      <c r="D19" s="18">
        <v>230318.57</v>
      </c>
      <c r="E19" s="20">
        <f t="shared" si="0"/>
        <v>12.038394835877066</v>
      </c>
    </row>
    <row r="20" spans="1:5" ht="25.5">
      <c r="A20" s="12">
        <v>11010500</v>
      </c>
      <c r="B20" s="13" t="s">
        <v>3</v>
      </c>
      <c r="C20" s="18">
        <v>880800</v>
      </c>
      <c r="D20" s="18">
        <v>508228.57</v>
      </c>
      <c r="E20" s="20">
        <f t="shared" si="0"/>
        <v>57.70079132606721</v>
      </c>
    </row>
    <row r="21" spans="1:5" ht="12.75">
      <c r="A21" s="11">
        <v>11020000</v>
      </c>
      <c r="B21" s="10" t="s">
        <v>4</v>
      </c>
      <c r="C21" s="17">
        <f>C22</f>
        <v>208100</v>
      </c>
      <c r="D21" s="17">
        <f>D22</f>
        <v>174666</v>
      </c>
      <c r="E21" s="19">
        <f t="shared" si="0"/>
        <v>83.93368572801538</v>
      </c>
    </row>
    <row r="22" spans="1:5" ht="25.5">
      <c r="A22" s="12">
        <v>11020200</v>
      </c>
      <c r="B22" s="13" t="s">
        <v>41</v>
      </c>
      <c r="C22" s="18">
        <v>208100</v>
      </c>
      <c r="D22" s="18">
        <v>174666</v>
      </c>
      <c r="E22" s="20">
        <f t="shared" si="0"/>
        <v>83.93368572801538</v>
      </c>
    </row>
    <row r="23" spans="1:5" ht="12.75">
      <c r="A23" s="11">
        <v>13000000</v>
      </c>
      <c r="B23" s="10" t="s">
        <v>5</v>
      </c>
      <c r="C23" s="17">
        <f>C24+C27+C29</f>
        <v>1115700</v>
      </c>
      <c r="D23" s="17">
        <f>D24+D27+D29</f>
        <v>425688.89</v>
      </c>
      <c r="E23" s="19">
        <f t="shared" si="0"/>
        <v>38.15442233575334</v>
      </c>
    </row>
    <row r="24" spans="1:5" ht="12.75">
      <c r="A24" s="11">
        <v>13010000</v>
      </c>
      <c r="B24" s="10" t="s">
        <v>6</v>
      </c>
      <c r="C24" s="17">
        <f>C26+C25</f>
        <v>263700</v>
      </c>
      <c r="D24" s="17">
        <f>D26+D25</f>
        <v>114232.89</v>
      </c>
      <c r="E24" s="19">
        <f t="shared" si="0"/>
        <v>43.31926052332196</v>
      </c>
    </row>
    <row r="25" spans="1:5" ht="25.5">
      <c r="A25" s="12">
        <v>13010100</v>
      </c>
      <c r="B25" s="29" t="s">
        <v>83</v>
      </c>
      <c r="C25" s="18">
        <v>27400</v>
      </c>
      <c r="D25" s="18">
        <v>11016.17</v>
      </c>
      <c r="E25" s="20">
        <f t="shared" si="0"/>
        <v>40.205</v>
      </c>
    </row>
    <row r="26" spans="1:5" ht="38.25">
      <c r="A26" s="12">
        <v>13010200</v>
      </c>
      <c r="B26" s="13" t="s">
        <v>42</v>
      </c>
      <c r="C26" s="18">
        <v>236300</v>
      </c>
      <c r="D26" s="18">
        <v>103216.72</v>
      </c>
      <c r="E26" s="20">
        <f t="shared" si="0"/>
        <v>43.680372407955986</v>
      </c>
    </row>
    <row r="27" spans="1:5" ht="12.75" customHeight="1">
      <c r="A27" s="11">
        <v>13030000</v>
      </c>
      <c r="B27" s="80" t="s">
        <v>100</v>
      </c>
      <c r="C27" s="82">
        <f>+C28</f>
        <v>187500</v>
      </c>
      <c r="D27" s="82">
        <f>+D28</f>
        <v>76074.35</v>
      </c>
      <c r="E27" s="88">
        <f t="shared" si="0"/>
        <v>40.57298666666667</v>
      </c>
    </row>
    <row r="28" spans="1:5" ht="25.5">
      <c r="A28" s="12">
        <v>13030100</v>
      </c>
      <c r="B28" s="83" t="s">
        <v>101</v>
      </c>
      <c r="C28" s="32">
        <v>187500</v>
      </c>
      <c r="D28" s="32">
        <v>76074.35</v>
      </c>
      <c r="E28" s="31">
        <f t="shared" si="0"/>
        <v>40.57298666666667</v>
      </c>
    </row>
    <row r="29" spans="1:5" ht="25.5">
      <c r="A29" s="11">
        <v>13040100</v>
      </c>
      <c r="B29" s="84" t="s">
        <v>102</v>
      </c>
      <c r="C29" s="33">
        <v>664500</v>
      </c>
      <c r="D29" s="33">
        <v>235381.65</v>
      </c>
      <c r="E29" s="30">
        <f t="shared" si="0"/>
        <v>35.42237020316027</v>
      </c>
    </row>
    <row r="30" spans="1:5" ht="12.75">
      <c r="A30" s="11">
        <v>14000000</v>
      </c>
      <c r="B30" s="10" t="s">
        <v>7</v>
      </c>
      <c r="C30" s="17">
        <f>C35+C31+C33</f>
        <v>11053100</v>
      </c>
      <c r="D30" s="17">
        <f>D35+D31+D33</f>
        <v>2835694.78</v>
      </c>
      <c r="E30" s="19">
        <f t="shared" si="0"/>
        <v>25.655198813002684</v>
      </c>
    </row>
    <row r="31" spans="1:5" ht="25.5">
      <c r="A31" s="11">
        <v>14020000</v>
      </c>
      <c r="B31" s="21" t="s">
        <v>67</v>
      </c>
      <c r="C31" s="17">
        <f>C32</f>
        <v>1070000</v>
      </c>
      <c r="D31" s="17">
        <f>D32</f>
        <v>285665.99</v>
      </c>
      <c r="E31" s="19">
        <f t="shared" si="0"/>
        <v>26.697756074766353</v>
      </c>
    </row>
    <row r="32" spans="1:5" ht="12.75">
      <c r="A32" s="12">
        <v>14021900</v>
      </c>
      <c r="B32" s="13" t="s">
        <v>66</v>
      </c>
      <c r="C32" s="18">
        <v>1070000</v>
      </c>
      <c r="D32" s="18">
        <v>285665.99</v>
      </c>
      <c r="E32" s="20">
        <f t="shared" si="0"/>
        <v>26.697756074766353</v>
      </c>
    </row>
    <row r="33" spans="1:5" ht="25.5">
      <c r="A33" s="11">
        <v>14030000</v>
      </c>
      <c r="B33" s="21" t="s">
        <v>68</v>
      </c>
      <c r="C33" s="17">
        <f>C34</f>
        <v>4000000</v>
      </c>
      <c r="D33" s="17">
        <f>D34</f>
        <v>962452.35</v>
      </c>
      <c r="E33" s="19">
        <f t="shared" si="0"/>
        <v>24.06130875</v>
      </c>
    </row>
    <row r="34" spans="1:5" ht="12.75">
      <c r="A34" s="12">
        <v>14031900</v>
      </c>
      <c r="B34" s="13" t="s">
        <v>66</v>
      </c>
      <c r="C34" s="18">
        <v>4000000</v>
      </c>
      <c r="D34" s="18">
        <v>962452.35</v>
      </c>
      <c r="E34" s="20">
        <f t="shared" si="0"/>
        <v>24.06130875</v>
      </c>
    </row>
    <row r="35" spans="1:5" ht="25.5">
      <c r="A35" s="11">
        <v>14040000</v>
      </c>
      <c r="B35" s="10" t="s">
        <v>40</v>
      </c>
      <c r="C35" s="17">
        <v>5983100</v>
      </c>
      <c r="D35" s="17">
        <v>1587576.44</v>
      </c>
      <c r="E35" s="19">
        <f t="shared" si="0"/>
        <v>26.534345740502413</v>
      </c>
    </row>
    <row r="36" spans="1:5" ht="25.5">
      <c r="A36" s="11">
        <v>18000000</v>
      </c>
      <c r="B36" s="89" t="s">
        <v>106</v>
      </c>
      <c r="C36" s="33">
        <f>C37+C47+C50</f>
        <v>57698100</v>
      </c>
      <c r="D36" s="17">
        <f>D37+D47+D50</f>
        <v>13662319.59</v>
      </c>
      <c r="E36" s="19">
        <f t="shared" si="0"/>
        <v>23.678976586750693</v>
      </c>
    </row>
    <row r="37" spans="1:5" ht="12.75">
      <c r="A37" s="11">
        <v>18010000</v>
      </c>
      <c r="B37" s="90" t="s">
        <v>8</v>
      </c>
      <c r="C37" s="33">
        <f>SUM(C38:C46)</f>
        <v>36274000</v>
      </c>
      <c r="D37" s="17">
        <f>SUM(D38:D46)</f>
        <v>7361776.76</v>
      </c>
      <c r="E37" s="19">
        <f t="shared" si="0"/>
        <v>20.294913050669898</v>
      </c>
    </row>
    <row r="38" spans="1:5" ht="25.5">
      <c r="A38" s="12">
        <v>18010100</v>
      </c>
      <c r="B38" s="13" t="s">
        <v>50</v>
      </c>
      <c r="C38" s="18">
        <v>23900</v>
      </c>
      <c r="D38" s="18">
        <v>4680.41</v>
      </c>
      <c r="E38" s="20">
        <f t="shared" si="0"/>
        <v>19.58330543933054</v>
      </c>
    </row>
    <row r="39" spans="1:5" ht="25.5">
      <c r="A39" s="12">
        <v>18010200</v>
      </c>
      <c r="B39" s="13" t="s">
        <v>43</v>
      </c>
      <c r="C39" s="18">
        <v>265700</v>
      </c>
      <c r="D39" s="18">
        <v>11269.19</v>
      </c>
      <c r="E39" s="20">
        <f t="shared" si="0"/>
        <v>4.241321038765525</v>
      </c>
    </row>
    <row r="40" spans="1:5" ht="25.5">
      <c r="A40" s="12">
        <v>18010300</v>
      </c>
      <c r="B40" s="14" t="s">
        <v>69</v>
      </c>
      <c r="C40" s="18">
        <v>395300</v>
      </c>
      <c r="D40" s="18">
        <v>5708.1</v>
      </c>
      <c r="E40" s="20">
        <f t="shared" si="0"/>
        <v>1.443991904882368</v>
      </c>
    </row>
    <row r="41" spans="1:5" ht="25.5" customHeight="1">
      <c r="A41" s="12">
        <v>18010400</v>
      </c>
      <c r="B41" s="13" t="s">
        <v>44</v>
      </c>
      <c r="C41" s="18">
        <v>2161300</v>
      </c>
      <c r="D41" s="18">
        <v>484345.62</v>
      </c>
      <c r="E41" s="20">
        <f t="shared" si="0"/>
        <v>22.40992088095128</v>
      </c>
    </row>
    <row r="42" spans="1:5" ht="12.75">
      <c r="A42" s="12">
        <v>18010500</v>
      </c>
      <c r="B42" s="13" t="s">
        <v>9</v>
      </c>
      <c r="C42" s="18">
        <v>25214500</v>
      </c>
      <c r="D42" s="18">
        <v>5460197.63</v>
      </c>
      <c r="E42" s="20">
        <f t="shared" si="0"/>
        <v>21.65499069979575</v>
      </c>
    </row>
    <row r="43" spans="1:5" ht="12.75">
      <c r="A43" s="12">
        <v>18010600</v>
      </c>
      <c r="B43" s="13" t="s">
        <v>10</v>
      </c>
      <c r="C43" s="18">
        <v>6439000</v>
      </c>
      <c r="D43" s="18">
        <v>1069125.11</v>
      </c>
      <c r="E43" s="20">
        <f t="shared" si="0"/>
        <v>16.60389982916602</v>
      </c>
    </row>
    <row r="44" spans="1:5" ht="12.75">
      <c r="A44" s="12">
        <v>18010700</v>
      </c>
      <c r="B44" s="13" t="s">
        <v>11</v>
      </c>
      <c r="C44" s="18">
        <v>290000</v>
      </c>
      <c r="D44" s="18">
        <v>10965.77</v>
      </c>
      <c r="E44" s="20">
        <f t="shared" si="0"/>
        <v>3.7813</v>
      </c>
    </row>
    <row r="45" spans="1:5" ht="12.75">
      <c r="A45" s="12">
        <v>18010900</v>
      </c>
      <c r="B45" s="13" t="s">
        <v>12</v>
      </c>
      <c r="C45" s="18">
        <v>1484300</v>
      </c>
      <c r="D45" s="18">
        <v>309234.93</v>
      </c>
      <c r="E45" s="20">
        <f t="shared" si="0"/>
        <v>20.833721619618675</v>
      </c>
    </row>
    <row r="46" spans="1:5" ht="12.75">
      <c r="A46" s="12">
        <v>18011100</v>
      </c>
      <c r="B46" s="13" t="s">
        <v>84</v>
      </c>
      <c r="C46" s="18"/>
      <c r="D46" s="18">
        <v>6250</v>
      </c>
      <c r="E46" s="20">
        <v>0</v>
      </c>
    </row>
    <row r="47" spans="1:5" ht="12.75">
      <c r="A47" s="11">
        <v>18030000</v>
      </c>
      <c r="B47" s="10" t="s">
        <v>13</v>
      </c>
      <c r="C47" s="17">
        <f>C48+C49</f>
        <v>72800</v>
      </c>
      <c r="D47" s="17">
        <f>D48+D49</f>
        <v>28420.699999999997</v>
      </c>
      <c r="E47" s="19">
        <f aca="true" t="shared" si="1" ref="E47:E57">+D47/C47*100</f>
        <v>39.03942307692307</v>
      </c>
    </row>
    <row r="48" spans="1:5" ht="12.75">
      <c r="A48" s="12">
        <v>18030100</v>
      </c>
      <c r="B48" s="13" t="s">
        <v>14</v>
      </c>
      <c r="C48" s="18">
        <v>10700</v>
      </c>
      <c r="D48" s="18">
        <v>4911.92</v>
      </c>
      <c r="E48" s="20">
        <f t="shared" si="1"/>
        <v>45.90579439252336</v>
      </c>
    </row>
    <row r="49" spans="1:5" ht="12.75">
      <c r="A49" s="12">
        <v>18030200</v>
      </c>
      <c r="B49" s="13" t="s">
        <v>15</v>
      </c>
      <c r="C49" s="18">
        <v>62100</v>
      </c>
      <c r="D49" s="18">
        <v>23508.78</v>
      </c>
      <c r="E49" s="20">
        <f t="shared" si="1"/>
        <v>37.85632850241546</v>
      </c>
    </row>
    <row r="50" spans="1:5" ht="12.75">
      <c r="A50" s="11">
        <v>18050000</v>
      </c>
      <c r="B50" s="10" t="s">
        <v>16</v>
      </c>
      <c r="C50" s="17">
        <f>SUM(C51:C53)</f>
        <v>21351300</v>
      </c>
      <c r="D50" s="17">
        <f>SUM(D51:D53)</f>
        <v>6272122.13</v>
      </c>
      <c r="E50" s="19">
        <f t="shared" si="1"/>
        <v>29.375832525419998</v>
      </c>
    </row>
    <row r="51" spans="1:5" ht="12.75">
      <c r="A51" s="12">
        <v>18050300</v>
      </c>
      <c r="B51" s="13" t="s">
        <v>17</v>
      </c>
      <c r="C51" s="18">
        <v>2783700</v>
      </c>
      <c r="D51" s="18">
        <v>815690.41</v>
      </c>
      <c r="E51" s="20">
        <f t="shared" si="1"/>
        <v>29.30238208140245</v>
      </c>
    </row>
    <row r="52" spans="1:5" ht="12.75">
      <c r="A52" s="12">
        <v>18050400</v>
      </c>
      <c r="B52" s="13" t="s">
        <v>18</v>
      </c>
      <c r="C52" s="18">
        <v>18308400</v>
      </c>
      <c r="D52" s="18">
        <v>5406545.97</v>
      </c>
      <c r="E52" s="20">
        <f t="shared" si="1"/>
        <v>29.53041210591859</v>
      </c>
    </row>
    <row r="53" spans="1:5" ht="38.25">
      <c r="A53" s="12">
        <v>18050500</v>
      </c>
      <c r="B53" s="13" t="s">
        <v>19</v>
      </c>
      <c r="C53" s="18">
        <v>259200</v>
      </c>
      <c r="D53" s="18">
        <v>49885.75</v>
      </c>
      <c r="E53" s="20">
        <f t="shared" si="1"/>
        <v>19.246045524691358</v>
      </c>
    </row>
    <row r="54" spans="1:5" ht="12.75">
      <c r="A54" s="11">
        <v>20000000</v>
      </c>
      <c r="B54" s="10" t="s">
        <v>21</v>
      </c>
      <c r="C54" s="17">
        <f>C55+C63+C74</f>
        <v>2187500</v>
      </c>
      <c r="D54" s="17">
        <f>D55+D63+D74</f>
        <v>792540.85</v>
      </c>
      <c r="E54" s="19">
        <f t="shared" si="1"/>
        <v>36.23043885714286</v>
      </c>
    </row>
    <row r="55" spans="1:5" ht="12.75">
      <c r="A55" s="11">
        <v>21000000</v>
      </c>
      <c r="B55" s="10" t="s">
        <v>45</v>
      </c>
      <c r="C55" s="17">
        <f>C56+C59+C58</f>
        <v>246700</v>
      </c>
      <c r="D55" s="17">
        <f>D56+D59+D58</f>
        <v>238585.3</v>
      </c>
      <c r="E55" s="19">
        <f t="shared" si="1"/>
        <v>96.71070125658694</v>
      </c>
    </row>
    <row r="56" spans="1:5" ht="63.75">
      <c r="A56" s="11">
        <v>21010000</v>
      </c>
      <c r="B56" s="10" t="s">
        <v>81</v>
      </c>
      <c r="C56" s="17">
        <f>C57</f>
        <v>161100</v>
      </c>
      <c r="D56" s="17">
        <f>D57</f>
        <v>120831</v>
      </c>
      <c r="E56" s="19">
        <f t="shared" si="1"/>
        <v>75.00372439478585</v>
      </c>
    </row>
    <row r="57" spans="1:5" ht="27" customHeight="1">
      <c r="A57" s="12">
        <v>21010300</v>
      </c>
      <c r="B57" s="13" t="s">
        <v>46</v>
      </c>
      <c r="C57" s="18">
        <v>161100</v>
      </c>
      <c r="D57" s="18">
        <v>120831</v>
      </c>
      <c r="E57" s="20">
        <f t="shared" si="1"/>
        <v>75.00372439478585</v>
      </c>
    </row>
    <row r="58" spans="1:5" ht="12.75">
      <c r="A58" s="11">
        <v>21050000</v>
      </c>
      <c r="B58" s="10" t="s">
        <v>91</v>
      </c>
      <c r="C58" s="17"/>
      <c r="D58" s="17">
        <v>81986.3</v>
      </c>
      <c r="E58" s="19">
        <v>0</v>
      </c>
    </row>
    <row r="59" spans="1:5" ht="12.75">
      <c r="A59" s="11">
        <v>21080000</v>
      </c>
      <c r="B59" s="10" t="s">
        <v>52</v>
      </c>
      <c r="C59" s="17">
        <f>C61+C62+C60</f>
        <v>85600</v>
      </c>
      <c r="D59" s="17">
        <f>D61+D62+D60</f>
        <v>35768</v>
      </c>
      <c r="E59" s="19">
        <f>+D59/C59*100</f>
        <v>41.78504672897196</v>
      </c>
    </row>
    <row r="60" spans="1:5" ht="51">
      <c r="A60" s="12">
        <v>21080900</v>
      </c>
      <c r="B60" s="83" t="s">
        <v>103</v>
      </c>
      <c r="C60" s="32"/>
      <c r="D60" s="32">
        <v>5100</v>
      </c>
      <c r="E60" s="20">
        <v>0</v>
      </c>
    </row>
    <row r="61" spans="1:5" ht="12.75">
      <c r="A61" s="85">
        <v>21081100</v>
      </c>
      <c r="B61" s="13" t="s">
        <v>47</v>
      </c>
      <c r="C61" s="18">
        <v>85600</v>
      </c>
      <c r="D61" s="18">
        <v>23868</v>
      </c>
      <c r="E61" s="20">
        <f>+D61/C61*100</f>
        <v>27.88317757009346</v>
      </c>
    </row>
    <row r="62" spans="1:5" ht="30.75" customHeight="1">
      <c r="A62" s="12">
        <v>21081500</v>
      </c>
      <c r="B62" s="15" t="s">
        <v>70</v>
      </c>
      <c r="C62" s="18"/>
      <c r="D62" s="18">
        <v>6800</v>
      </c>
      <c r="E62" s="20">
        <v>0</v>
      </c>
    </row>
    <row r="63" spans="1:5" ht="25.5">
      <c r="A63" s="11">
        <v>22000000</v>
      </c>
      <c r="B63" s="10" t="s">
        <v>48</v>
      </c>
      <c r="C63" s="17">
        <f>C64+C68+C70</f>
        <v>1928800</v>
      </c>
      <c r="D63" s="17">
        <f>D64+D68+D70</f>
        <v>496290.59</v>
      </c>
      <c r="E63" s="19">
        <f aca="true" t="shared" si="2" ref="E63:E71">+D63/C63*100</f>
        <v>25.730536603069265</v>
      </c>
    </row>
    <row r="64" spans="1:5" ht="12.75">
      <c r="A64" s="11">
        <v>22010000</v>
      </c>
      <c r="B64" s="10" t="s">
        <v>22</v>
      </c>
      <c r="C64" s="17">
        <f>SUM(C65:C67)</f>
        <v>821000</v>
      </c>
      <c r="D64" s="17">
        <f>SUM(D65:D67)</f>
        <v>275184.47</v>
      </c>
      <c r="E64" s="19">
        <f t="shared" si="2"/>
        <v>33.51820584652862</v>
      </c>
    </row>
    <row r="65" spans="1:5" ht="25.5">
      <c r="A65" s="16">
        <v>22010300</v>
      </c>
      <c r="B65" s="15" t="s">
        <v>82</v>
      </c>
      <c r="C65" s="18">
        <v>40000</v>
      </c>
      <c r="D65" s="18">
        <v>14400</v>
      </c>
      <c r="E65" s="20">
        <f t="shared" si="2"/>
        <v>36</v>
      </c>
    </row>
    <row r="66" spans="1:5" ht="12.75">
      <c r="A66" s="12">
        <v>22012500</v>
      </c>
      <c r="B66" s="13" t="s">
        <v>23</v>
      </c>
      <c r="C66" s="18">
        <v>641000</v>
      </c>
      <c r="D66" s="18">
        <v>198662.47</v>
      </c>
      <c r="E66" s="20">
        <f t="shared" si="2"/>
        <v>30.992585023400938</v>
      </c>
    </row>
    <row r="67" spans="1:5" ht="25.5">
      <c r="A67" s="16">
        <v>22012600</v>
      </c>
      <c r="B67" s="15" t="s">
        <v>65</v>
      </c>
      <c r="C67" s="18">
        <v>140000</v>
      </c>
      <c r="D67" s="18">
        <v>62122</v>
      </c>
      <c r="E67" s="20">
        <f t="shared" si="2"/>
        <v>44.37285714285714</v>
      </c>
    </row>
    <row r="68" spans="1:5" ht="25.5">
      <c r="A68" s="11">
        <v>22080000</v>
      </c>
      <c r="B68" s="10" t="s">
        <v>53</v>
      </c>
      <c r="C68" s="17">
        <f>C69</f>
        <v>952600</v>
      </c>
      <c r="D68" s="17">
        <f>D69</f>
        <v>151314.79</v>
      </c>
      <c r="E68" s="19">
        <f t="shared" si="2"/>
        <v>15.884399538106237</v>
      </c>
    </row>
    <row r="69" spans="1:5" ht="25.5">
      <c r="A69" s="12">
        <v>22080400</v>
      </c>
      <c r="B69" s="13" t="s">
        <v>54</v>
      </c>
      <c r="C69" s="18">
        <v>952600</v>
      </c>
      <c r="D69" s="18">
        <v>151314.79</v>
      </c>
      <c r="E69" s="20">
        <f t="shared" si="2"/>
        <v>15.884399538106237</v>
      </c>
    </row>
    <row r="70" spans="1:5" ht="12.75">
      <c r="A70" s="11">
        <v>22090000</v>
      </c>
      <c r="B70" s="10" t="s">
        <v>24</v>
      </c>
      <c r="C70" s="17">
        <f>C71+C73+C72</f>
        <v>155200</v>
      </c>
      <c r="D70" s="17">
        <f>D71+D73+D72</f>
        <v>69791.33</v>
      </c>
      <c r="E70" s="19">
        <f t="shared" si="2"/>
        <v>44.968640463917524</v>
      </c>
    </row>
    <row r="71" spans="1:5" ht="38.25">
      <c r="A71" s="12">
        <v>22090100</v>
      </c>
      <c r="B71" s="13" t="s">
        <v>25</v>
      </c>
      <c r="C71" s="18">
        <v>150000</v>
      </c>
      <c r="D71" s="18">
        <v>68566.13</v>
      </c>
      <c r="E71" s="20">
        <f t="shared" si="2"/>
        <v>45.71075333333334</v>
      </c>
    </row>
    <row r="72" spans="1:5" ht="12.75">
      <c r="A72" s="12">
        <v>22090200</v>
      </c>
      <c r="B72" s="86" t="s">
        <v>104</v>
      </c>
      <c r="C72" s="18"/>
      <c r="D72" s="18">
        <v>1.2</v>
      </c>
      <c r="E72" s="20">
        <v>0</v>
      </c>
    </row>
    <row r="73" spans="1:5" ht="25.5">
      <c r="A73" s="12">
        <v>22090400</v>
      </c>
      <c r="B73" s="87" t="s">
        <v>49</v>
      </c>
      <c r="C73" s="18">
        <v>5200</v>
      </c>
      <c r="D73" s="18">
        <v>1224</v>
      </c>
      <c r="E73" s="20">
        <f>+D73/C73*100</f>
        <v>23.53846153846154</v>
      </c>
    </row>
    <row r="74" spans="1:5" ht="12.75">
      <c r="A74" s="11">
        <v>24000000</v>
      </c>
      <c r="B74" s="10" t="s">
        <v>55</v>
      </c>
      <c r="C74" s="17">
        <f>C75</f>
        <v>12000</v>
      </c>
      <c r="D74" s="17">
        <f>D75</f>
        <v>57664.96</v>
      </c>
      <c r="E74" s="19">
        <f>+D74/C74*100</f>
        <v>480.5413333333333</v>
      </c>
    </row>
    <row r="75" spans="1:5" ht="12.75">
      <c r="A75" s="11">
        <v>24060000</v>
      </c>
      <c r="B75" s="10" t="s">
        <v>56</v>
      </c>
      <c r="C75" s="17">
        <f>C76+C77</f>
        <v>12000</v>
      </c>
      <c r="D75" s="17">
        <f>D76+D77</f>
        <v>57664.96</v>
      </c>
      <c r="E75" s="19">
        <f>+D75/C75*100</f>
        <v>480.5413333333333</v>
      </c>
    </row>
    <row r="76" spans="1:5" ht="12.75">
      <c r="A76" s="12">
        <v>24060300</v>
      </c>
      <c r="B76" s="13" t="s">
        <v>56</v>
      </c>
      <c r="C76" s="18">
        <v>12000</v>
      </c>
      <c r="D76" s="18">
        <v>39602.99</v>
      </c>
      <c r="E76" s="20">
        <v>0</v>
      </c>
    </row>
    <row r="77" spans="1:5" ht="89.25">
      <c r="A77" s="70">
        <v>24062200</v>
      </c>
      <c r="B77" s="29" t="s">
        <v>92</v>
      </c>
      <c r="C77" s="18"/>
      <c r="D77" s="18">
        <v>18061.97</v>
      </c>
      <c r="E77" s="20">
        <v>0</v>
      </c>
    </row>
    <row r="78" spans="1:5" ht="12.75">
      <c r="A78" s="72">
        <v>30000000</v>
      </c>
      <c r="B78" s="73" t="s">
        <v>60</v>
      </c>
      <c r="C78" s="17">
        <f aca="true" t="shared" si="3" ref="C78:D80">C79</f>
        <v>0</v>
      </c>
      <c r="D78" s="17">
        <f t="shared" si="3"/>
        <v>900</v>
      </c>
      <c r="E78" s="19">
        <v>0</v>
      </c>
    </row>
    <row r="79" spans="1:5" ht="12.75">
      <c r="A79" s="72">
        <v>31000000</v>
      </c>
      <c r="B79" s="73" t="s">
        <v>94</v>
      </c>
      <c r="C79" s="17">
        <f t="shared" si="3"/>
        <v>0</v>
      </c>
      <c r="D79" s="17">
        <f t="shared" si="3"/>
        <v>900</v>
      </c>
      <c r="E79" s="19">
        <v>0</v>
      </c>
    </row>
    <row r="80" spans="1:5" ht="51">
      <c r="A80" s="72">
        <v>31010000</v>
      </c>
      <c r="B80" s="71" t="s">
        <v>95</v>
      </c>
      <c r="C80" s="17">
        <f t="shared" si="3"/>
        <v>0</v>
      </c>
      <c r="D80" s="17">
        <f t="shared" si="3"/>
        <v>900</v>
      </c>
      <c r="E80" s="19">
        <v>0</v>
      </c>
    </row>
    <row r="81" spans="1:5" ht="51">
      <c r="A81" s="70">
        <v>31010200</v>
      </c>
      <c r="B81" s="93" t="s">
        <v>93</v>
      </c>
      <c r="C81" s="18"/>
      <c r="D81" s="18">
        <v>900</v>
      </c>
      <c r="E81" s="20">
        <v>0</v>
      </c>
    </row>
    <row r="82" spans="1:5" ht="12.75">
      <c r="A82" s="65"/>
      <c r="B82" s="65" t="s">
        <v>98</v>
      </c>
      <c r="C82" s="47">
        <f>+C54+C14+C78</f>
        <v>399592500</v>
      </c>
      <c r="D82" s="47">
        <f>+D54+D14+D78</f>
        <v>113389293.90999998</v>
      </c>
      <c r="E82" s="48">
        <f aca="true" t="shared" si="4" ref="E82:E95">+D82/C82*100</f>
        <v>28.376231763609173</v>
      </c>
    </row>
    <row r="83" spans="1:5" ht="12.75">
      <c r="A83" s="66">
        <v>40000000</v>
      </c>
      <c r="B83" s="49" t="s">
        <v>28</v>
      </c>
      <c r="C83" s="47">
        <f>C84</f>
        <v>86049100</v>
      </c>
      <c r="D83" s="47">
        <f>D84</f>
        <v>18173400</v>
      </c>
      <c r="E83" s="48">
        <f t="shared" si="4"/>
        <v>21.119802531345478</v>
      </c>
    </row>
    <row r="84" spans="1:5" ht="12.75">
      <c r="A84" s="11">
        <v>41000000</v>
      </c>
      <c r="B84" s="10" t="s">
        <v>29</v>
      </c>
      <c r="C84" s="17">
        <f>+C85</f>
        <v>86049100</v>
      </c>
      <c r="D84" s="17">
        <f>+D85</f>
        <v>18173400</v>
      </c>
      <c r="E84" s="19">
        <f t="shared" si="4"/>
        <v>21.119802531345478</v>
      </c>
    </row>
    <row r="85" spans="1:5" ht="12.75">
      <c r="A85" s="11">
        <v>4103000</v>
      </c>
      <c r="B85" s="10" t="s">
        <v>73</v>
      </c>
      <c r="C85" s="17">
        <f>+C86</f>
        <v>86049100</v>
      </c>
      <c r="D85" s="17">
        <f>+D86</f>
        <v>18173400</v>
      </c>
      <c r="E85" s="19">
        <f t="shared" si="4"/>
        <v>21.119802531345478</v>
      </c>
    </row>
    <row r="86" spans="1:5" ht="12.75">
      <c r="A86" s="38">
        <v>41033900</v>
      </c>
      <c r="B86" s="36" t="s">
        <v>30</v>
      </c>
      <c r="C86" s="18">
        <v>86049100</v>
      </c>
      <c r="D86" s="18">
        <v>18173400</v>
      </c>
      <c r="E86" s="20">
        <f t="shared" si="4"/>
        <v>21.119802531345478</v>
      </c>
    </row>
    <row r="87" spans="1:5" ht="25.5">
      <c r="A87" s="67"/>
      <c r="B87" s="68" t="s">
        <v>61</v>
      </c>
      <c r="C87" s="47">
        <f>+C82+C83</f>
        <v>485641600</v>
      </c>
      <c r="D87" s="47">
        <f>+D82+D83</f>
        <v>131562693.90999998</v>
      </c>
      <c r="E87" s="48">
        <f t="shared" si="4"/>
        <v>27.09049099376989</v>
      </c>
    </row>
    <row r="88" spans="1:5" ht="12.75">
      <c r="A88" s="11">
        <v>41040000</v>
      </c>
      <c r="B88" s="60" t="s">
        <v>72</v>
      </c>
      <c r="C88" s="17">
        <f>C89</f>
        <v>1636333</v>
      </c>
      <c r="D88" s="17">
        <f>D89</f>
        <v>409083</v>
      </c>
      <c r="E88" s="19">
        <f t="shared" si="4"/>
        <v>24.999984721936183</v>
      </c>
    </row>
    <row r="89" spans="1:5" ht="38.25">
      <c r="A89" s="12">
        <v>41040200</v>
      </c>
      <c r="B89" s="59" t="s">
        <v>71</v>
      </c>
      <c r="C89" s="18">
        <v>1636333</v>
      </c>
      <c r="D89" s="18">
        <v>409083</v>
      </c>
      <c r="E89" s="20">
        <f t="shared" si="4"/>
        <v>24.999984721936183</v>
      </c>
    </row>
    <row r="90" spans="1:5" ht="12.75">
      <c r="A90" s="11">
        <v>41050000</v>
      </c>
      <c r="B90" s="37" t="s">
        <v>75</v>
      </c>
      <c r="C90" s="17">
        <f>SUM(C91:C94)</f>
        <v>2825275</v>
      </c>
      <c r="D90" s="17">
        <f>SUM(D91:D94)</f>
        <v>759566</v>
      </c>
      <c r="E90" s="19">
        <f t="shared" si="4"/>
        <v>26.88467494314713</v>
      </c>
    </row>
    <row r="91" spans="1:5" ht="25.5">
      <c r="A91" s="64" t="s">
        <v>86</v>
      </c>
      <c r="B91" s="61" t="s">
        <v>85</v>
      </c>
      <c r="C91" s="32">
        <v>1215900</v>
      </c>
      <c r="D91" s="32">
        <v>278160</v>
      </c>
      <c r="E91" s="31">
        <f t="shared" si="4"/>
        <v>22.87688132247718</v>
      </c>
    </row>
    <row r="92" spans="1:5" ht="38.25">
      <c r="A92" s="64" t="s">
        <v>88</v>
      </c>
      <c r="B92" s="61" t="s">
        <v>87</v>
      </c>
      <c r="C92" s="32">
        <v>823344</v>
      </c>
      <c r="D92" s="32">
        <v>122286</v>
      </c>
      <c r="E92" s="31">
        <f t="shared" si="4"/>
        <v>14.852358188072056</v>
      </c>
    </row>
    <row r="93" spans="1:5" ht="12.75">
      <c r="A93" s="28">
        <v>41053900</v>
      </c>
      <c r="B93" s="29" t="s">
        <v>74</v>
      </c>
      <c r="C93" s="18">
        <v>158731</v>
      </c>
      <c r="D93" s="18">
        <v>45470</v>
      </c>
      <c r="E93" s="20">
        <f t="shared" si="4"/>
        <v>28.64594817647467</v>
      </c>
    </row>
    <row r="94" spans="1:5" ht="38.25">
      <c r="A94" s="28">
        <v>41055000</v>
      </c>
      <c r="B94" s="81" t="s">
        <v>105</v>
      </c>
      <c r="C94" s="18">
        <v>627300</v>
      </c>
      <c r="D94" s="18">
        <v>313650</v>
      </c>
      <c r="E94" s="20">
        <f t="shared" si="4"/>
        <v>50</v>
      </c>
    </row>
    <row r="95" spans="1:5" ht="24" customHeight="1">
      <c r="A95" s="46"/>
      <c r="B95" s="79" t="s">
        <v>77</v>
      </c>
      <c r="C95" s="47">
        <f>C82+C83+C88+C90</f>
        <v>490103208</v>
      </c>
      <c r="D95" s="47">
        <f>D82+D83+D88+D90</f>
        <v>132731342.90999998</v>
      </c>
      <c r="E95" s="48">
        <f t="shared" si="4"/>
        <v>27.082324853911178</v>
      </c>
    </row>
    <row r="96" spans="1:5" ht="12.75">
      <c r="A96" s="75"/>
      <c r="B96" s="76"/>
      <c r="C96" s="77"/>
      <c r="D96" s="77"/>
      <c r="E96" s="78"/>
    </row>
    <row r="97" spans="1:6" ht="27.75" customHeight="1">
      <c r="A97" s="40"/>
      <c r="B97" s="41"/>
      <c r="C97" s="42"/>
      <c r="D97" s="43"/>
      <c r="F97" s="91"/>
    </row>
    <row r="98" spans="1:6" ht="15" customHeight="1">
      <c r="A98" s="51"/>
      <c r="B98" s="41"/>
      <c r="C98" s="39"/>
      <c r="D98" s="39"/>
      <c r="E98" s="39"/>
      <c r="F98" s="91"/>
    </row>
    <row r="99" spans="1:6" ht="18.75" customHeight="1">
      <c r="A99" s="22"/>
      <c r="B99" s="22"/>
      <c r="C99" s="39"/>
      <c r="D99" s="39"/>
      <c r="E99" s="39"/>
      <c r="F99" s="91"/>
    </row>
    <row r="100" spans="1:6" ht="15" customHeight="1">
      <c r="A100" s="22"/>
      <c r="B100" s="22"/>
      <c r="C100" s="39"/>
      <c r="D100" s="39"/>
      <c r="F100" s="91"/>
    </row>
  </sheetData>
  <sheetProtection/>
  <mergeCells count="11">
    <mergeCell ref="B12:B13"/>
    <mergeCell ref="C1:D1"/>
    <mergeCell ref="C4:F4"/>
    <mergeCell ref="C12:C13"/>
    <mergeCell ref="A7:E7"/>
    <mergeCell ref="A8:E8"/>
    <mergeCell ref="D12:D13"/>
    <mergeCell ref="E12:E13"/>
    <mergeCell ref="A9:E9"/>
    <mergeCell ref="A11:D11"/>
    <mergeCell ref="A12:A13"/>
  </mergeCells>
  <hyperlinks>
    <hyperlink ref="B36" r:id="rId1" display="https://zakon.rada.gov.ua/rada/show/ru/2755-17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workbookViewId="0" topLeftCell="A1">
      <selection activeCell="B6" sqref="B6"/>
    </sheetView>
  </sheetViews>
  <sheetFormatPr defaultColWidth="9.125" defaultRowHeight="12.75"/>
  <cols>
    <col min="1" max="1" width="9.375" style="91" customWidth="1"/>
    <col min="2" max="2" width="58.25390625" style="91" customWidth="1"/>
    <col min="3" max="4" width="14.125" style="91" customWidth="1"/>
    <col min="5" max="5" width="11.75390625" style="91" customWidth="1"/>
    <col min="6" max="6" width="10.75390625" style="91" bestFit="1" customWidth="1"/>
    <col min="7" max="16384" width="9.125" style="91" customWidth="1"/>
  </cols>
  <sheetData>
    <row r="1" spans="1:5" ht="22.5" customHeight="1">
      <c r="A1" s="105" t="s">
        <v>123</v>
      </c>
      <c r="B1" s="105"/>
      <c r="C1" s="106"/>
      <c r="D1" s="106"/>
      <c r="E1" s="57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104" t="s">
        <v>31</v>
      </c>
      <c r="B3" s="104" t="s">
        <v>118</v>
      </c>
      <c r="C3" s="97" t="s">
        <v>115</v>
      </c>
      <c r="D3" s="97" t="s">
        <v>116</v>
      </c>
      <c r="E3" s="97" t="s">
        <v>117</v>
      </c>
    </row>
    <row r="4" spans="1:5" ht="48.75" customHeight="1">
      <c r="A4" s="104"/>
      <c r="B4" s="104"/>
      <c r="C4" s="97"/>
      <c r="D4" s="97"/>
      <c r="E4" s="97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39639.99</v>
      </c>
      <c r="E5" s="19">
        <f aca="true" t="shared" si="0" ref="E5:E10">+D5/C5*100</f>
        <v>21.949053156146178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39639.99</v>
      </c>
      <c r="E6" s="19">
        <f t="shared" si="0"/>
        <v>21.949053156146178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39639.99</v>
      </c>
      <c r="E7" s="19">
        <f t="shared" si="0"/>
        <v>21.949053156146178</v>
      </c>
    </row>
    <row r="8" spans="1:5" ht="51">
      <c r="A8" s="62">
        <v>19010100</v>
      </c>
      <c r="B8" s="74" t="s">
        <v>89</v>
      </c>
      <c r="C8" s="25">
        <v>20900</v>
      </c>
      <c r="D8" s="25">
        <v>4668.17</v>
      </c>
      <c r="E8" s="20">
        <f t="shared" si="0"/>
        <v>22.33574162679426</v>
      </c>
    </row>
    <row r="9" spans="1:5" ht="38.25">
      <c r="A9" s="62">
        <v>19010300</v>
      </c>
      <c r="B9" s="74" t="s">
        <v>35</v>
      </c>
      <c r="C9" s="25">
        <v>159700</v>
      </c>
      <c r="D9" s="25">
        <v>34971.82</v>
      </c>
      <c r="E9" s="20">
        <f t="shared" si="0"/>
        <v>21.898447088290546</v>
      </c>
    </row>
    <row r="10" spans="1:5" ht="12.75">
      <c r="A10" s="4">
        <v>20000000</v>
      </c>
      <c r="B10" s="5" t="s">
        <v>21</v>
      </c>
      <c r="C10" s="23">
        <f>C11+C14</f>
        <v>5056640</v>
      </c>
      <c r="D10" s="23">
        <f>D11+D14</f>
        <v>1519229.1199999999</v>
      </c>
      <c r="E10" s="19">
        <f t="shared" si="0"/>
        <v>30.044241235286673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</f>
        <v>289.5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289.5</v>
      </c>
      <c r="E12" s="19">
        <v>0</v>
      </c>
    </row>
    <row r="13" spans="1:5" ht="38.25">
      <c r="A13" s="63">
        <v>24062100</v>
      </c>
      <c r="B13" s="74" t="s">
        <v>90</v>
      </c>
      <c r="C13" s="26">
        <v>0</v>
      </c>
      <c r="D13" s="26">
        <v>289.5</v>
      </c>
      <c r="E13" s="20">
        <v>0</v>
      </c>
    </row>
    <row r="14" spans="1:5" ht="12.75">
      <c r="A14" s="4">
        <v>25000000</v>
      </c>
      <c r="B14" s="5" t="s">
        <v>36</v>
      </c>
      <c r="C14" s="27">
        <f>C15+C20</f>
        <v>5056640</v>
      </c>
      <c r="D14" s="27">
        <f>D15+D20</f>
        <v>1518939.6199999999</v>
      </c>
      <c r="E14" s="19">
        <f>+D14/C14*100</f>
        <v>30.038516089735474</v>
      </c>
    </row>
    <row r="15" spans="1:5" ht="25.5">
      <c r="A15" s="4">
        <v>25010000</v>
      </c>
      <c r="B15" s="5" t="s">
        <v>26</v>
      </c>
      <c r="C15" s="27">
        <f>C16+C19+C18</f>
        <v>5056640</v>
      </c>
      <c r="D15" s="27">
        <f>D16+D19+D18+D17</f>
        <v>1375609.2</v>
      </c>
      <c r="E15" s="19">
        <f>+D15/C15*100</f>
        <v>27.204016896595366</v>
      </c>
    </row>
    <row r="16" spans="1:5" ht="25.5">
      <c r="A16" s="2">
        <v>25010100</v>
      </c>
      <c r="B16" s="1" t="s">
        <v>38</v>
      </c>
      <c r="C16" s="26">
        <v>4871577</v>
      </c>
      <c r="D16" s="26">
        <v>1340816.99</v>
      </c>
      <c r="E16" s="20">
        <f>+D16/C16*100</f>
        <v>27.523263821961553</v>
      </c>
    </row>
    <row r="17" spans="1:5" ht="25.5">
      <c r="A17" s="2">
        <v>25010200</v>
      </c>
      <c r="B17" s="29" t="s">
        <v>76</v>
      </c>
      <c r="C17" s="26">
        <v>0</v>
      </c>
      <c r="D17" s="26">
        <v>616.4</v>
      </c>
      <c r="E17" s="20">
        <v>0</v>
      </c>
    </row>
    <row r="18" spans="1:5" ht="30" customHeight="1">
      <c r="A18" s="28">
        <v>25010300</v>
      </c>
      <c r="B18" s="29" t="s">
        <v>96</v>
      </c>
      <c r="C18" s="26">
        <v>185063</v>
      </c>
      <c r="D18" s="26">
        <v>33500.81</v>
      </c>
      <c r="E18" s="20">
        <f>+D18/C18*100</f>
        <v>18.10238135121553</v>
      </c>
    </row>
    <row r="19" spans="1:5" ht="25.5">
      <c r="A19" s="2">
        <v>25010400</v>
      </c>
      <c r="B19" s="1" t="s">
        <v>39</v>
      </c>
      <c r="C19" s="26">
        <v>0</v>
      </c>
      <c r="D19" s="26">
        <v>675</v>
      </c>
      <c r="E19" s="20">
        <v>0</v>
      </c>
    </row>
    <row r="20" spans="1:5" ht="12.75">
      <c r="A20" s="4">
        <v>25020000</v>
      </c>
      <c r="B20" s="5" t="s">
        <v>58</v>
      </c>
      <c r="C20" s="27">
        <f>C21+C22</f>
        <v>0</v>
      </c>
      <c r="D20" s="27">
        <f>D21+D22</f>
        <v>143330.42</v>
      </c>
      <c r="E20" s="19">
        <v>0</v>
      </c>
    </row>
    <row r="21" spans="1:5" ht="12.75">
      <c r="A21" s="2">
        <v>25020100</v>
      </c>
      <c r="B21" s="1" t="s">
        <v>37</v>
      </c>
      <c r="C21" s="26">
        <v>0</v>
      </c>
      <c r="D21" s="26">
        <v>143330.42</v>
      </c>
      <c r="E21" s="20">
        <v>0</v>
      </c>
    </row>
    <row r="22" spans="1:5" ht="76.5">
      <c r="A22" s="2">
        <v>25020200</v>
      </c>
      <c r="B22" s="95" t="s">
        <v>125</v>
      </c>
      <c r="C22" s="26">
        <v>0</v>
      </c>
      <c r="D22" s="26">
        <v>0</v>
      </c>
      <c r="E22" s="20">
        <v>0</v>
      </c>
    </row>
    <row r="23" spans="1:5" ht="12.75">
      <c r="A23" s="4">
        <v>30000000</v>
      </c>
      <c r="B23" s="84" t="s">
        <v>107</v>
      </c>
      <c r="C23" s="27">
        <f aca="true" t="shared" si="1" ref="C23:D25">C24</f>
        <v>2500</v>
      </c>
      <c r="D23" s="27">
        <f t="shared" si="1"/>
        <v>114440.2</v>
      </c>
      <c r="E23" s="19">
        <f aca="true" t="shared" si="2" ref="E23:E30">+D23/C23*100</f>
        <v>4577.608</v>
      </c>
    </row>
    <row r="24" spans="1:5" ht="12.75">
      <c r="A24" s="4">
        <v>33000000</v>
      </c>
      <c r="B24" s="84" t="s">
        <v>108</v>
      </c>
      <c r="C24" s="27">
        <f t="shared" si="1"/>
        <v>2500</v>
      </c>
      <c r="D24" s="27">
        <f t="shared" si="1"/>
        <v>114440.2</v>
      </c>
      <c r="E24" s="19">
        <f t="shared" si="2"/>
        <v>4577.608</v>
      </c>
    </row>
    <row r="25" spans="1:5" ht="12.75">
      <c r="A25" s="4">
        <v>33010000</v>
      </c>
      <c r="B25" s="84" t="s">
        <v>109</v>
      </c>
      <c r="C25" s="27">
        <f t="shared" si="1"/>
        <v>2500</v>
      </c>
      <c r="D25" s="27">
        <f t="shared" si="1"/>
        <v>114440.2</v>
      </c>
      <c r="E25" s="19">
        <f t="shared" si="2"/>
        <v>4577.608</v>
      </c>
    </row>
    <row r="26" spans="1:5" ht="51">
      <c r="A26" s="2">
        <v>33010100</v>
      </c>
      <c r="B26" s="83" t="s">
        <v>110</v>
      </c>
      <c r="C26" s="26">
        <v>2500</v>
      </c>
      <c r="D26" s="26">
        <v>114440.2</v>
      </c>
      <c r="E26" s="20">
        <f t="shared" si="2"/>
        <v>4577.608</v>
      </c>
    </row>
    <row r="27" spans="1:5" ht="12.75">
      <c r="A27" s="4">
        <v>50000000</v>
      </c>
      <c r="B27" s="5" t="s">
        <v>27</v>
      </c>
      <c r="C27" s="27">
        <f>C28</f>
        <v>39500</v>
      </c>
      <c r="D27" s="27">
        <f>D28</f>
        <v>14102.7</v>
      </c>
      <c r="E27" s="30">
        <f t="shared" si="2"/>
        <v>35.70303797468355</v>
      </c>
    </row>
    <row r="28" spans="1:5" ht="38.25">
      <c r="A28" s="2">
        <v>50110000</v>
      </c>
      <c r="B28" s="1" t="s">
        <v>59</v>
      </c>
      <c r="C28" s="26">
        <v>39500</v>
      </c>
      <c r="D28" s="26">
        <v>14102.7</v>
      </c>
      <c r="E28" s="31">
        <f t="shared" si="2"/>
        <v>35.70303797468355</v>
      </c>
    </row>
    <row r="29" spans="1:5" ht="12.75">
      <c r="A29" s="69"/>
      <c r="B29" s="65" t="s">
        <v>98</v>
      </c>
      <c r="C29" s="53">
        <f>C5+C10+C27+C23</f>
        <v>5279240</v>
      </c>
      <c r="D29" s="53">
        <f>D5+D10+D27+D23</f>
        <v>1687412.0099999998</v>
      </c>
      <c r="E29" s="54">
        <f t="shared" si="2"/>
        <v>31.963161553556947</v>
      </c>
    </row>
    <row r="30" spans="1:5" ht="14.25">
      <c r="A30" s="55"/>
      <c r="B30" s="56" t="s">
        <v>77</v>
      </c>
      <c r="C30" s="53">
        <f>+C29</f>
        <v>5279240</v>
      </c>
      <c r="D30" s="53">
        <f>+D29</f>
        <v>1687412.0099999998</v>
      </c>
      <c r="E30" s="54">
        <f t="shared" si="2"/>
        <v>31.963161553556947</v>
      </c>
    </row>
    <row r="33" spans="1:5" ht="12.75">
      <c r="A33" s="40" t="s">
        <v>121</v>
      </c>
      <c r="B33" s="41"/>
      <c r="C33" s="42"/>
      <c r="D33" s="43" t="s">
        <v>122</v>
      </c>
      <c r="E33" s="8"/>
    </row>
    <row r="34" spans="1:5" ht="17.25" customHeight="1">
      <c r="A34" s="51" t="s">
        <v>78</v>
      </c>
      <c r="B34" s="41"/>
      <c r="C34" s="39"/>
      <c r="D34" s="39"/>
      <c r="E34" s="39"/>
    </row>
    <row r="35" spans="1:5" ht="12.75">
      <c r="A35" s="22" t="s">
        <v>79</v>
      </c>
      <c r="B35" s="22"/>
      <c r="C35" s="39"/>
      <c r="D35" s="39"/>
      <c r="E35" s="39"/>
    </row>
    <row r="36" spans="1:5" ht="12.75">
      <c r="A36" s="22" t="s">
        <v>80</v>
      </c>
      <c r="B36" s="22"/>
      <c r="C36" s="39"/>
      <c r="D36" s="39" t="s">
        <v>97</v>
      </c>
      <c r="E36" s="8"/>
    </row>
  </sheetData>
  <sheetProtection/>
  <mergeCells count="6">
    <mergeCell ref="A1:D1"/>
    <mergeCell ref="E3:E4"/>
    <mergeCell ref="A3:A4"/>
    <mergeCell ref="B3:B4"/>
    <mergeCell ref="C3:C4"/>
    <mergeCell ref="D3:D4"/>
  </mergeCells>
  <conditionalFormatting sqref="C6:D9 C11:D28">
    <cfRule type="expression" priority="1" dxfId="1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2021-04-29T07:49:04Z</cp:lastPrinted>
  <dcterms:created xsi:type="dcterms:W3CDTF">2015-04-15T06:48:28Z</dcterms:created>
  <dcterms:modified xsi:type="dcterms:W3CDTF">2021-05-06T06:13:04Z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